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24BADD6-3D18-4D15-894F-724B46CA753B}" xr6:coauthVersionLast="47" xr6:coauthVersionMax="47" xr10:uidLastSave="{00000000-0000-0000-0000-000000000000}"/>
  <bookViews>
    <workbookView xWindow="-120" yWindow="-120" windowWidth="20730" windowHeight="11160"/>
  </bookViews>
  <sheets>
    <sheet name="資産の部" sheetId="7" r:id="rId1"/>
    <sheet name="負債の部" sheetId="6" r:id="rId2"/>
    <sheet name="Sheet1" sheetId="14" r:id="rId3"/>
  </sheets>
  <definedNames>
    <definedName name="_xlnm.Print_Area" localSheetId="0">資産の部!$A$1:$L$36</definedName>
    <definedName name="_xlnm.Print_Area" localSheetId="1">負債の部!$A$1:$L$22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7" l="1"/>
  <c r="E22" i="7"/>
  <c r="K28" i="7"/>
  <c r="H15" i="6"/>
  <c r="H12" i="6"/>
  <c r="H7" i="6"/>
  <c r="H4" i="6"/>
  <c r="E17" i="7"/>
  <c r="K21" i="7"/>
  <c r="H29" i="7"/>
  <c r="H22" i="7"/>
  <c r="K20" i="7"/>
  <c r="K19" i="7"/>
  <c r="K14" i="7"/>
  <c r="E15" i="6"/>
  <c r="E8" i="7"/>
  <c r="K8" i="7"/>
  <c r="E29" i="7"/>
  <c r="K29" i="7"/>
  <c r="K35" i="7"/>
  <c r="K27" i="7"/>
  <c r="K26" i="7"/>
  <c r="K15" i="7"/>
  <c r="K16" i="7"/>
  <c r="K18" i="7"/>
  <c r="K33" i="7"/>
  <c r="E7" i="6"/>
  <c r="K7" i="6"/>
  <c r="K12" i="6"/>
  <c r="E12" i="6"/>
  <c r="K17" i="6"/>
  <c r="E4" i="6"/>
  <c r="K11" i="6"/>
  <c r="K31" i="7"/>
  <c r="K5" i="6"/>
  <c r="K4" i="6"/>
  <c r="K6" i="6"/>
  <c r="K8" i="6"/>
  <c r="K9" i="6"/>
  <c r="K10" i="6"/>
  <c r="K18" i="6"/>
  <c r="K23" i="7"/>
  <c r="K24" i="7"/>
  <c r="K30" i="7"/>
  <c r="K32" i="7"/>
  <c r="K34" i="7"/>
  <c r="K12" i="7"/>
  <c r="K11" i="7"/>
  <c r="K10" i="7"/>
  <c r="K9" i="7"/>
  <c r="K16" i="6"/>
  <c r="K15" i="6"/>
  <c r="H8" i="7"/>
  <c r="H7" i="7"/>
  <c r="H17" i="7"/>
  <c r="K25" i="7"/>
  <c r="E7" i="7"/>
  <c r="K7" i="7"/>
  <c r="K17" i="7"/>
  <c r="K22" i="7"/>
  <c r="H36" i="7"/>
  <c r="H20" i="6"/>
  <c r="H19" i="6"/>
  <c r="H21" i="6"/>
  <c r="H22" i="6"/>
  <c r="E36" i="7"/>
  <c r="K36" i="7"/>
  <c r="E20" i="6"/>
  <c r="E19" i="6"/>
  <c r="K20" i="6"/>
  <c r="E21" i="6"/>
  <c r="K19" i="6"/>
  <c r="K21" i="6"/>
  <c r="K22" i="6"/>
  <c r="E22" i="6"/>
</calcChain>
</file>

<file path=xl/sharedStrings.xml><?xml version="1.0" encoding="utf-8"?>
<sst xmlns="http://schemas.openxmlformats.org/spreadsheetml/2006/main" count="144" uniqueCount="88">
  <si>
    <t>科目</t>
    <rPh sb="0" eb="2">
      <t>カモク</t>
    </rPh>
    <phoneticPr fontId="2"/>
  </si>
  <si>
    <t>(</t>
    <phoneticPr fontId="2"/>
  </si>
  <si>
    <t>)</t>
    <phoneticPr fontId="2"/>
  </si>
  <si>
    <t>（単位：円）</t>
    <rPh sb="1" eb="3">
      <t>タンイ</t>
    </rPh>
    <rPh sb="4" eb="5">
      <t>エン</t>
    </rPh>
    <phoneticPr fontId="2"/>
  </si>
  <si>
    <t>電話加入権</t>
    <rPh sb="0" eb="2">
      <t>デンワ</t>
    </rPh>
    <rPh sb="2" eb="5">
      <t>カニュウケン</t>
    </rPh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</si>
  <si>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</si>
  <si>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</si>
  <si>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</si>
  <si>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</si>
  <si>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資産の部</t>
    <rPh sb="0" eb="2">
      <t>シサン</t>
    </rPh>
    <rPh sb="3" eb="4">
      <t>ブ</t>
    </rPh>
    <phoneticPr fontId="2"/>
  </si>
  <si>
    <t>本年度末</t>
    <rPh sb="0" eb="3">
      <t>ホンネンド</t>
    </rPh>
    <rPh sb="3" eb="4">
      <t>マツ</t>
    </rPh>
    <phoneticPr fontId="2"/>
  </si>
  <si>
    <t>前年度末</t>
    <rPh sb="0" eb="3">
      <t>ゼンネンド</t>
    </rPh>
    <rPh sb="3" eb="4">
      <t>マツ</t>
    </rPh>
    <phoneticPr fontId="2"/>
  </si>
  <si>
    <t>増減</t>
    <rPh sb="0" eb="2">
      <t>ゾウゲン</t>
    </rPh>
    <phoneticPr fontId="2"/>
  </si>
  <si>
    <t>固定資産</t>
    <rPh sb="0" eb="4">
      <t>コテイシサン</t>
    </rPh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</si>
  <si>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</si>
  <si>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</si>
  <si>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</si>
  <si>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</si>
  <si>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有形固定資産</t>
    <rPh sb="0" eb="2">
      <t>ユウケイ</t>
    </rPh>
    <rPh sb="2" eb="6">
      <t>コテイシサン</t>
    </rPh>
    <phoneticPr fontId="2"/>
  </si>
  <si>
    <t>)</t>
    <phoneticPr fontId="2"/>
  </si>
  <si>
    <t>(</t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</si>
  <si>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</si>
  <si>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</si>
  <si>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構築物</t>
    <rPh sb="0" eb="3">
      <t>コウチクブツ</t>
    </rPh>
    <phoneticPr fontId="2"/>
  </si>
  <si>
    <t>機器備品</t>
    <rPh sb="0" eb="2">
      <t>キキ</t>
    </rPh>
    <rPh sb="2" eb="4">
      <t>ビヒン</t>
    </rPh>
    <phoneticPr fontId="2"/>
  </si>
  <si>
    <t>図書</t>
    <rPh sb="0" eb="2">
      <t>トショ</t>
    </rPh>
    <phoneticPr fontId="2"/>
  </si>
  <si>
    <t>車両</t>
    <rPh sb="0" eb="2">
      <t>シャリョウ</t>
    </rPh>
    <phoneticPr fontId="2"/>
  </si>
  <si>
    <t>その他の固定資産</t>
    <rPh sb="2" eb="3">
      <t>タ</t>
    </rPh>
    <rPh sb="4" eb="8">
      <t>コテイシサン</t>
    </rPh>
    <phoneticPr fontId="2"/>
  </si>
  <si>
    <t>)</t>
    <phoneticPr fontId="2"/>
  </si>
  <si>
    <t>(</t>
    <phoneticPr fontId="2"/>
  </si>
  <si>
    <t>第4号基本金引当預金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10">
      <t>ヨキン</t>
    </rPh>
    <phoneticPr fontId="2"/>
  </si>
  <si>
    <t>教育振興資金宛預金</t>
    <rPh sb="0" eb="2">
      <t>キョウイク</t>
    </rPh>
    <rPh sb="2" eb="4">
      <t>シンコウ</t>
    </rPh>
    <rPh sb="4" eb="6">
      <t>シキン</t>
    </rPh>
    <rPh sb="6" eb="7">
      <t>アテ</t>
    </rPh>
    <rPh sb="7" eb="9">
      <t>ヨキン</t>
    </rPh>
    <phoneticPr fontId="2"/>
  </si>
  <si>
    <t>流動資産</t>
    <rPh sb="0" eb="2">
      <t>リュウドウ</t>
    </rPh>
    <rPh sb="2" eb="4">
      <t>シサン</t>
    </rPh>
    <phoneticPr fontId="2"/>
  </si>
  <si>
    <t>(</t>
    <phoneticPr fontId="2"/>
  </si>
  <si>
    <t>(</t>
    <phoneticPr fontId="2"/>
  </si>
  <si>
    <t>)</t>
    <phoneticPr fontId="2"/>
  </si>
  <si>
    <t>現金・預金</t>
    <rPh sb="0" eb="2">
      <t>ゲンキン</t>
    </rPh>
    <rPh sb="3" eb="5">
      <t>ヨキン</t>
    </rPh>
    <phoneticPr fontId="2"/>
  </si>
  <si>
    <t>　　　商品</t>
    <rPh sb="3" eb="5">
      <t>ショウヒン</t>
    </rPh>
    <phoneticPr fontId="2"/>
  </si>
  <si>
    <t>商品</t>
    <rPh sb="0" eb="2">
      <t>ショウヒン</t>
    </rPh>
    <phoneticPr fontId="2"/>
  </si>
  <si>
    <t>未収入金</t>
    <rPh sb="0" eb="2">
      <t>ミシュウ</t>
    </rPh>
    <rPh sb="2" eb="4">
      <t>ニュウキン</t>
    </rPh>
    <phoneticPr fontId="2"/>
  </si>
  <si>
    <t>立替金</t>
    <rPh sb="0" eb="3">
      <t>タテカエキン</t>
    </rPh>
    <phoneticPr fontId="2"/>
  </si>
  <si>
    <t>資産の部合計</t>
    <rPh sb="0" eb="2">
      <t>シサン</t>
    </rPh>
    <rPh sb="3" eb="4">
      <t>ブ</t>
    </rPh>
    <rPh sb="4" eb="6">
      <t>ゴウケイ</t>
    </rPh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</si>
  <si>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</si>
  <si>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</si>
  <si>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</si>
  <si>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</si>
  <si>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</si>
  <si>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負債の部</t>
    <rPh sb="0" eb="2">
      <t>フサイ</t>
    </rPh>
    <rPh sb="3" eb="4">
      <t>ブ</t>
    </rPh>
    <phoneticPr fontId="2"/>
  </si>
  <si>
    <t>固定負債</t>
    <rPh sb="0" eb="2">
      <t>コテイ</t>
    </rPh>
    <rPh sb="2" eb="4">
      <t>フサイ</t>
    </rPh>
    <phoneticPr fontId="2"/>
  </si>
  <si>
    <t>長期借入金</t>
    <rPh sb="0" eb="2">
      <t>チョウキ</t>
    </rPh>
    <rPh sb="2" eb="5">
      <t>カリイレキン</t>
    </rPh>
    <phoneticPr fontId="2"/>
  </si>
  <si>
    <t>退職給与引当金</t>
    <rPh sb="0" eb="2">
      <t>タイショク</t>
    </rPh>
    <rPh sb="2" eb="4">
      <t>キュウヨ</t>
    </rPh>
    <rPh sb="4" eb="7">
      <t>ヒキアテキン</t>
    </rPh>
    <phoneticPr fontId="2"/>
  </si>
  <si>
    <t>流動負債</t>
    <rPh sb="0" eb="2">
      <t>リュウドウ</t>
    </rPh>
    <rPh sb="2" eb="4">
      <t>フサイ</t>
    </rPh>
    <phoneticPr fontId="2"/>
  </si>
  <si>
    <t>)</t>
    <phoneticPr fontId="2"/>
  </si>
  <si>
    <t>(</t>
    <phoneticPr fontId="2"/>
  </si>
  <si>
    <t>)</t>
    <phoneticPr fontId="2"/>
  </si>
  <si>
    <t>短期借入金</t>
    <rPh sb="0" eb="2">
      <t>タンキ</t>
    </rPh>
    <rPh sb="2" eb="5">
      <t>カリイレキン</t>
    </rPh>
    <phoneticPr fontId="2"/>
  </si>
  <si>
    <t>未払金</t>
    <rPh sb="0" eb="2">
      <t>ミバラ</t>
    </rPh>
    <rPh sb="2" eb="3">
      <t>キン</t>
    </rPh>
    <phoneticPr fontId="2"/>
  </si>
  <si>
    <t>前受金</t>
    <rPh sb="0" eb="3">
      <t>マエウケキン</t>
    </rPh>
    <phoneticPr fontId="2"/>
  </si>
  <si>
    <t>預り金</t>
    <rPh sb="0" eb="1">
      <t>アズカ</t>
    </rPh>
    <rPh sb="2" eb="3">
      <t>キン</t>
    </rPh>
    <phoneticPr fontId="2"/>
  </si>
  <si>
    <t>負債の部合計</t>
    <rPh sb="0" eb="2">
      <t>フサイ</t>
    </rPh>
    <rPh sb="3" eb="4">
      <t>ブ</t>
    </rPh>
    <rPh sb="4" eb="6">
      <t>ゴウケイ</t>
    </rPh>
    <phoneticPr fontId="2"/>
  </si>
  <si>
    <t>)</t>
    <phoneticPr fontId="2"/>
  </si>
  <si>
    <t>)</t>
    <phoneticPr fontId="2"/>
  </si>
  <si>
    <t>第1号基本金</t>
    <rPh sb="0" eb="1">
      <t>ダイ</t>
    </rPh>
    <rPh sb="2" eb="3">
      <t>ゴウ</t>
    </rPh>
    <rPh sb="3" eb="5">
      <t>キホン</t>
    </rPh>
    <rPh sb="5" eb="6">
      <t>キン</t>
    </rPh>
    <phoneticPr fontId="2"/>
  </si>
  <si>
    <t>第3号基本金</t>
    <rPh sb="0" eb="1">
      <t>ダイ</t>
    </rPh>
    <rPh sb="2" eb="3">
      <t>ゴウ</t>
    </rPh>
    <rPh sb="3" eb="5">
      <t>キホン</t>
    </rPh>
    <rPh sb="5" eb="6">
      <t>キン</t>
    </rPh>
    <phoneticPr fontId="2"/>
  </si>
  <si>
    <t>第4号基本金</t>
    <rPh sb="0" eb="1">
      <t>ダイ</t>
    </rPh>
    <rPh sb="2" eb="3">
      <t>ゴウ</t>
    </rPh>
    <rPh sb="3" eb="5">
      <t>キホン</t>
    </rPh>
    <rPh sb="5" eb="6">
      <t>キン</t>
    </rPh>
    <phoneticPr fontId="2"/>
  </si>
  <si>
    <t>(</t>
    <phoneticPr fontId="2"/>
  </si>
  <si>
    <t>(</t>
    <phoneticPr fontId="2"/>
  </si>
  <si>
    <t>ソフトウエア</t>
    <phoneticPr fontId="2"/>
  </si>
  <si>
    <t>リサイクル預託金</t>
    <rPh sb="5" eb="8">
      <t>ヨタクキン</t>
    </rPh>
    <phoneticPr fontId="2"/>
  </si>
  <si>
    <t>前払金</t>
    <rPh sb="0" eb="2">
      <t>マエバラ</t>
    </rPh>
    <rPh sb="2" eb="3">
      <t>キン</t>
    </rPh>
    <phoneticPr fontId="2"/>
  </si>
  <si>
    <t>貸借対照表</t>
    <rPh sb="0" eb="2">
      <t>タイシャク</t>
    </rPh>
    <rPh sb="2" eb="5">
      <t>タイショウヒョウ</t>
    </rPh>
    <phoneticPr fontId="2"/>
  </si>
  <si>
    <t>純資産の部</t>
    <rPh sb="0" eb="3">
      <t>ジュンシサン</t>
    </rPh>
    <rPh sb="4" eb="5">
      <t>ブ</t>
    </rPh>
    <phoneticPr fontId="2"/>
  </si>
  <si>
    <t>基本金</t>
    <rPh sb="0" eb="2">
      <t>キホン</t>
    </rPh>
    <rPh sb="2" eb="3">
      <t>キン</t>
    </rPh>
    <phoneticPr fontId="2"/>
  </si>
  <si>
    <t>繰越収支差額</t>
    <rPh sb="0" eb="2">
      <t>クリコシ</t>
    </rPh>
    <rPh sb="2" eb="4">
      <t>シュウシ</t>
    </rPh>
    <rPh sb="4" eb="6">
      <t>サガク</t>
    </rPh>
    <phoneticPr fontId="2"/>
  </si>
  <si>
    <t>翌年度繰越収支差額</t>
    <rPh sb="0" eb="3">
      <t>ヨクネンド</t>
    </rPh>
    <rPh sb="3" eb="5">
      <t>クリコシ</t>
    </rPh>
    <rPh sb="5" eb="7">
      <t>シュウシ</t>
    </rPh>
    <rPh sb="7" eb="9">
      <t>サガク</t>
    </rPh>
    <phoneticPr fontId="2"/>
  </si>
  <si>
    <t>純資産の部合計</t>
    <rPh sb="0" eb="3">
      <t>ジュンシサン</t>
    </rPh>
    <rPh sb="4" eb="5">
      <t>ブ</t>
    </rPh>
    <rPh sb="5" eb="7">
      <t>ゴウケイ</t>
    </rPh>
    <phoneticPr fontId="2"/>
  </si>
  <si>
    <t>負債及び純資産の合計</t>
    <rPh sb="0" eb="2">
      <t>フサイ</t>
    </rPh>
    <rPh sb="2" eb="3">
      <t>オヨ</t>
    </rPh>
    <rPh sb="4" eb="7">
      <t>ジュンシサン</t>
    </rPh>
    <rPh sb="8" eb="10">
      <t>ゴウケイ</t>
    </rPh>
    <phoneticPr fontId="2"/>
  </si>
  <si>
    <t>特定資産</t>
    <rPh sb="0" eb="2">
      <t>トクテイ</t>
    </rPh>
    <rPh sb="2" eb="4">
      <t>シサン</t>
    </rPh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</si>
  <si>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</si>
  <si>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　　　第３号基本金引当資産預金</t>
    <rPh sb="3" eb="4">
      <t>ダイ</t>
    </rPh>
    <rPh sb="5" eb="6">
      <t>ゴウ</t>
    </rPh>
    <rPh sb="6" eb="8">
      <t>キホン</t>
    </rPh>
    <rPh sb="8" eb="9">
      <t>キン</t>
    </rPh>
    <rPh sb="9" eb="11">
      <t>ヒキアテ</t>
    </rPh>
    <rPh sb="11" eb="13">
      <t>シサン</t>
    </rPh>
    <rPh sb="13" eb="15">
      <t>ヨキン</t>
    </rPh>
    <phoneticPr fontId="2"/>
  </si>
  <si>
    <t>減価償却引当特定資産</t>
    <rPh sb="0" eb="2">
      <t>ゲンカ</t>
    </rPh>
    <rPh sb="2" eb="4">
      <t>ショウキャク</t>
    </rPh>
    <rPh sb="4" eb="6">
      <t>ヒキアテ</t>
    </rPh>
    <rPh sb="6" eb="8">
      <t>トクテイ</t>
    </rPh>
    <rPh sb="8" eb="10">
      <t>シサン</t>
    </rPh>
    <phoneticPr fontId="2"/>
  </si>
  <si>
    <t>退職給与引当特定資産</t>
    <rPh sb="0" eb="2">
      <t>タイショク</t>
    </rPh>
    <rPh sb="2" eb="4">
      <t>キュウヨ</t>
    </rPh>
    <rPh sb="4" eb="6">
      <t>ヒキアテ</t>
    </rPh>
    <rPh sb="6" eb="8">
      <t>トクテイ</t>
    </rPh>
    <rPh sb="8" eb="10">
      <t>シサン</t>
    </rPh>
    <phoneticPr fontId="2"/>
  </si>
  <si>
    <t>(</t>
    <phoneticPr fontId="2"/>
  </si>
  <si>
    <t>仮払金</t>
    <rPh sb="0" eb="2">
      <t>カリバライ</t>
    </rPh>
    <rPh sb="2" eb="3">
      <t>キン</t>
    </rPh>
    <phoneticPr fontId="2"/>
  </si>
  <si>
    <t>　１００周年記念事業寄付金　
　特定資産</t>
    <rPh sb="4" eb="6">
      <t>シュウネン</t>
    </rPh>
    <rPh sb="6" eb="10">
      <t>キネンジギョウ</t>
    </rPh>
    <rPh sb="10" eb="13">
      <t>キフキン</t>
    </rPh>
    <rPh sb="16" eb="20">
      <t>トクテイシサン</t>
    </rPh>
    <phoneticPr fontId="2"/>
  </si>
  <si>
    <t>長期前払金</t>
    <rPh sb="0" eb="2">
      <t>チョウキ</t>
    </rPh>
    <rPh sb="2" eb="4">
      <t>マエバラ</t>
    </rPh>
    <rPh sb="4" eb="5">
      <t>キン</t>
    </rPh>
    <phoneticPr fontId="2"/>
  </si>
  <si>
    <t>絵　　　　　　画</t>
    <rPh sb="0" eb="1">
      <t>エ</t>
    </rPh>
    <rPh sb="7" eb="8">
      <t>ガ</t>
    </rPh>
    <phoneticPr fontId="2"/>
  </si>
  <si>
    <t>令和６年 ３月３１日</t>
    <rPh sb="0" eb="2">
      <t>レイワ</t>
    </rPh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</si>
</sst>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平成角ｺﾞｼｯｸ体W5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1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6" fillId="0" borderId="3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4" fillId="0" borderId="7" xfId="0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8" fontId="8" fillId="0" borderId="0" xfId="1" applyFont="1">
      <alignment vertical="center"/>
    </xf>
    <xf numFmtId="176" fontId="8" fillId="0" borderId="0" xfId="0" applyNumberFormat="1" applyFont="1">
      <alignment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 inden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distributed" vertical="center" justifyLastLine="1"/>
    </xf>
    <xf numFmtId="0" fontId="8" fillId="0" borderId="0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9" xfId="0" applyFont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2" borderId="0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distributed" vertical="center" indent="1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176" fontId="4" fillId="2" borderId="5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distributed" vertical="center" indent="1"/>
    </xf>
    <xf numFmtId="0" fontId="6" fillId="0" borderId="3" xfId="0" applyFont="1" applyBorder="1" applyAlignment="1">
      <alignment horizontal="left" vertical="center" wrapText="1"/>
    </xf>
    <xf numFmtId="176" fontId="4" fillId="0" borderId="2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4" xfId="0" applyFont="1" applyFill="1" applyBorder="1">
      <alignment vertical="center"/>
    </xf>
    <xf numFmtId="176" fontId="9" fillId="0" borderId="5" xfId="0" applyNumberFormat="1" applyFont="1" applyFill="1" applyBorder="1">
      <alignment vertical="center"/>
    </xf>
    <xf numFmtId="176" fontId="9" fillId="0" borderId="20" xfId="0" applyNumberFormat="1" applyFont="1" applyFill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21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Normal="100" zoomScaleSheetLayoutView="100" workbookViewId="0">
      <selection activeCell="A4" sqref="A4"/>
    </sheetView>
  </sheetViews>
  <sheetFormatPr defaultRowHeight="13.5"/>
  <cols>
    <col min="1" max="2" width="3.25" style="1" customWidth="1"/>
    <col min="3" max="3" width="20.625" style="1" customWidth="1"/>
    <col min="4" max="4" width="2.5" style="1" customWidth="1"/>
    <col min="5" max="5" width="16.625" style="3" customWidth="1"/>
    <col min="6" max="7" width="2.5" style="1" customWidth="1"/>
    <col min="8" max="8" width="16.625" style="3" customWidth="1"/>
    <col min="9" max="10" width="2.5" style="1" customWidth="1"/>
    <col min="11" max="11" width="16.625" style="3" customWidth="1"/>
    <col min="12" max="12" width="2.5" style="1" customWidth="1"/>
    <col min="13" max="16384" width="9" style="1"/>
  </cols>
  <sheetData>
    <row r="1" spans="1:12" ht="17.25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74" t="s">
        <v>87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>
      <c r="K4" s="4" t="s">
        <v>3</v>
      </c>
    </row>
    <row r="5" spans="1:12" ht="21" customHeight="1">
      <c r="A5" s="75" t="s">
        <v>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7"/>
    </row>
    <row r="6" spans="1:12" ht="21" customHeight="1">
      <c r="A6" s="78" t="s">
        <v>0</v>
      </c>
      <c r="B6" s="78"/>
      <c r="C6" s="78"/>
      <c r="D6" s="79" t="s">
        <v>10</v>
      </c>
      <c r="E6" s="79"/>
      <c r="F6" s="79"/>
      <c r="G6" s="79" t="s">
        <v>11</v>
      </c>
      <c r="H6" s="79"/>
      <c r="I6" s="79"/>
      <c r="J6" s="79" t="s">
        <v>12</v>
      </c>
      <c r="K6" s="79"/>
      <c r="L6" s="79"/>
    </row>
    <row r="7" spans="1:12" ht="21" customHeight="1">
      <c r="A7" s="5" t="s">
        <v>13</v>
      </c>
      <c r="B7" s="6"/>
      <c r="C7" s="7"/>
      <c r="D7" s="8" t="s">
        <v>14</v>
      </c>
      <c r="E7" s="9">
        <f>SUM(E8,E17,E22)</f>
        <v>1516729838</v>
      </c>
      <c r="F7" s="10" t="s">
        <v>15</v>
      </c>
      <c r="G7" s="8" t="s">
        <v>16</v>
      </c>
      <c r="H7" s="9">
        <f>SUM(H8,H17,H22)</f>
        <v>1520116505</v>
      </c>
      <c r="I7" s="10" t="s">
        <v>15</v>
      </c>
      <c r="J7" s="8" t="s">
        <v>16</v>
      </c>
      <c r="K7" s="9">
        <f>E7-H7</f>
        <v>-3386667</v>
      </c>
      <c r="L7" s="10" t="s">
        <v>17</v>
      </c>
    </row>
    <row r="8" spans="1:12" ht="21" customHeight="1">
      <c r="A8" s="5"/>
      <c r="B8" s="80" t="s">
        <v>18</v>
      </c>
      <c r="C8" s="81"/>
      <c r="D8" s="8" t="s">
        <v>8</v>
      </c>
      <c r="E8" s="9">
        <f>SUM(E9:E16)</f>
        <v>1375300549</v>
      </c>
      <c r="F8" s="10" t="s">
        <v>19</v>
      </c>
      <c r="G8" s="8" t="s">
        <v>20</v>
      </c>
      <c r="H8" s="9">
        <f>SUM(H9:H16)</f>
        <v>1395939659</v>
      </c>
      <c r="I8" s="10" t="s">
        <v>2</v>
      </c>
      <c r="J8" s="8" t="s">
        <v>1</v>
      </c>
      <c r="K8" s="9">
        <f>+E8-H8</f>
        <v>-20639110</v>
      </c>
      <c r="L8" s="10" t="s">
        <v>2</v>
      </c>
    </row>
    <row r="9" spans="1:12" ht="21" customHeight="1">
      <c r="A9" s="5"/>
      <c r="B9" s="12"/>
      <c r="C9" s="13" t="s">
        <v>21</v>
      </c>
      <c r="D9" s="14"/>
      <c r="E9" s="15">
        <v>186102610</v>
      </c>
      <c r="F9" s="16"/>
      <c r="G9" s="14"/>
      <c r="H9" s="15">
        <v>186102610</v>
      </c>
      <c r="I9" s="16"/>
      <c r="J9" s="14"/>
      <c r="K9" s="9">
        <f t="shared" ref="K9:K28" si="0">+E9-H9</f>
        <v>0</v>
      </c>
      <c r="L9" s="16"/>
    </row>
    <row r="10" spans="1:12" ht="21" customHeight="1">
      <c r="A10" s="5"/>
      <c r="B10" s="12"/>
      <c r="C10" s="13" t="s">
        <v>22</v>
      </c>
      <c r="D10" s="14"/>
      <c r="E10" s="15">
        <v>1105419713</v>
      </c>
      <c r="F10" s="16"/>
      <c r="G10" s="14"/>
      <c r="H10" s="15">
        <v>1113755783</v>
      </c>
      <c r="I10" s="16"/>
      <c r="J10" s="14"/>
      <c r="K10" s="9">
        <f t="shared" si="0"/>
        <v>-8336070</v>
      </c>
      <c r="L10" s="16"/>
    </row>
    <row r="11" spans="1:12" ht="21" customHeight="1">
      <c r="A11" s="5"/>
      <c r="B11" s="12"/>
      <c r="C11" s="13" t="s">
        <v>23</v>
      </c>
      <c r="D11" s="14"/>
      <c r="E11" s="15">
        <v>8449141</v>
      </c>
      <c r="F11" s="16"/>
      <c r="G11" s="14"/>
      <c r="H11" s="15">
        <v>10070063</v>
      </c>
      <c r="I11" s="16"/>
      <c r="J11" s="14"/>
      <c r="K11" s="9">
        <f t="shared" si="0"/>
        <v>-1620922</v>
      </c>
      <c r="L11" s="16"/>
    </row>
    <row r="12" spans="1:12" ht="21" customHeight="1">
      <c r="A12" s="5"/>
      <c r="B12" s="12"/>
      <c r="C12" s="13" t="s">
        <v>24</v>
      </c>
      <c r="D12" s="14"/>
      <c r="E12" s="63">
        <v>30542380</v>
      </c>
      <c r="F12" s="16"/>
      <c r="G12" s="14"/>
      <c r="H12" s="54">
        <v>39418126</v>
      </c>
      <c r="I12" s="16"/>
      <c r="J12" s="14"/>
      <c r="K12" s="64">
        <f t="shared" si="0"/>
        <v>-8875746</v>
      </c>
      <c r="L12" s="16"/>
    </row>
    <row r="13" spans="1:12" ht="21" customHeight="1">
      <c r="A13" s="5"/>
      <c r="B13" s="12"/>
      <c r="C13" s="13" t="s">
        <v>86</v>
      </c>
      <c r="D13" s="14"/>
      <c r="E13" s="54">
        <v>328805</v>
      </c>
      <c r="F13" s="16"/>
      <c r="G13" s="14"/>
      <c r="H13" s="54">
        <v>328805</v>
      </c>
      <c r="I13" s="16"/>
      <c r="J13" s="14"/>
      <c r="K13" s="9">
        <f t="shared" si="0"/>
        <v>0</v>
      </c>
      <c r="L13" s="16"/>
    </row>
    <row r="14" spans="1:12" ht="21" customHeight="1">
      <c r="A14" s="5"/>
      <c r="B14" s="12"/>
      <c r="C14" s="13" t="s">
        <v>25</v>
      </c>
      <c r="D14" s="14"/>
      <c r="E14" s="54">
        <v>37822734</v>
      </c>
      <c r="F14" s="16"/>
      <c r="G14" s="14"/>
      <c r="H14" s="54">
        <v>37548063</v>
      </c>
      <c r="I14" s="16"/>
      <c r="J14" s="14"/>
      <c r="K14" s="9">
        <f t="shared" si="0"/>
        <v>274671</v>
      </c>
      <c r="L14" s="16"/>
    </row>
    <row r="15" spans="1:12" ht="21" customHeight="1">
      <c r="A15" s="5"/>
      <c r="B15" s="12"/>
      <c r="C15" s="13" t="s">
        <v>26</v>
      </c>
      <c r="D15" s="14"/>
      <c r="E15" s="54">
        <v>6635166</v>
      </c>
      <c r="F15" s="16"/>
      <c r="G15" s="14"/>
      <c r="H15" s="54">
        <v>8716209</v>
      </c>
      <c r="I15" s="16"/>
      <c r="J15" s="14"/>
      <c r="K15" s="9">
        <f t="shared" si="0"/>
        <v>-2081043</v>
      </c>
      <c r="L15" s="16"/>
    </row>
    <row r="16" spans="1:12" ht="21" customHeight="1">
      <c r="A16" s="5"/>
      <c r="B16" s="12"/>
      <c r="C16" s="13" t="s">
        <v>78</v>
      </c>
      <c r="D16" s="8"/>
      <c r="E16" s="9">
        <v>0</v>
      </c>
      <c r="F16" s="10"/>
      <c r="G16" s="8"/>
      <c r="H16" s="9">
        <v>0</v>
      </c>
      <c r="I16" s="10"/>
      <c r="J16" s="8"/>
      <c r="K16" s="9">
        <f t="shared" si="0"/>
        <v>0</v>
      </c>
      <c r="L16" s="10"/>
    </row>
    <row r="17" spans="1:12" ht="21" customHeight="1">
      <c r="A17" s="41"/>
      <c r="B17" s="86" t="s">
        <v>77</v>
      </c>
      <c r="C17" s="87"/>
      <c r="D17" s="8" t="s">
        <v>1</v>
      </c>
      <c r="E17" s="9">
        <f>SUM(E18:E21)</f>
        <v>99476966</v>
      </c>
      <c r="F17" s="10" t="s">
        <v>2</v>
      </c>
      <c r="G17" s="8" t="s">
        <v>1</v>
      </c>
      <c r="H17" s="9">
        <f>SUM(H18:H21)</f>
        <v>81551811</v>
      </c>
      <c r="I17" s="10" t="s">
        <v>2</v>
      </c>
      <c r="J17" s="8" t="s">
        <v>1</v>
      </c>
      <c r="K17" s="9">
        <f>E17-H17</f>
        <v>17925155</v>
      </c>
      <c r="L17" s="10" t="s">
        <v>2</v>
      </c>
    </row>
    <row r="18" spans="1:12" ht="21" customHeight="1">
      <c r="A18" s="88" t="s">
        <v>79</v>
      </c>
      <c r="B18" s="89"/>
      <c r="C18" s="90"/>
      <c r="D18" s="14"/>
      <c r="E18" s="15">
        <v>22280000</v>
      </c>
      <c r="F18" s="16"/>
      <c r="G18" s="14"/>
      <c r="H18" s="15">
        <v>22280000</v>
      </c>
      <c r="I18" s="16"/>
      <c r="J18" s="14"/>
      <c r="K18" s="9">
        <f>+E18-H18</f>
        <v>0</v>
      </c>
      <c r="L18" s="16"/>
    </row>
    <row r="19" spans="1:12" ht="21" customHeight="1">
      <c r="A19" s="42"/>
      <c r="B19" s="43"/>
      <c r="C19" s="44" t="s">
        <v>80</v>
      </c>
      <c r="D19" s="8"/>
      <c r="E19" s="54">
        <v>60005041</v>
      </c>
      <c r="F19" s="10"/>
      <c r="G19" s="8"/>
      <c r="H19" s="54">
        <v>48004080</v>
      </c>
      <c r="I19" s="10"/>
      <c r="J19" s="8"/>
      <c r="K19" s="9">
        <f>+E19-H19</f>
        <v>12000961</v>
      </c>
      <c r="L19" s="10"/>
    </row>
    <row r="20" spans="1:12" ht="21" customHeight="1">
      <c r="A20" s="42"/>
      <c r="B20" s="43"/>
      <c r="C20" s="44" t="s">
        <v>81</v>
      </c>
      <c r="D20" s="8"/>
      <c r="E20" s="54">
        <v>1417725</v>
      </c>
      <c r="F20" s="10"/>
      <c r="G20" s="8"/>
      <c r="H20" s="54">
        <v>1417697</v>
      </c>
      <c r="I20" s="10"/>
      <c r="J20" s="8"/>
      <c r="K20" s="9">
        <f>+E20-H20</f>
        <v>28</v>
      </c>
      <c r="L20" s="10"/>
    </row>
    <row r="21" spans="1:12" ht="27.75" customHeight="1">
      <c r="A21" s="42"/>
      <c r="B21" s="43"/>
      <c r="C21" s="62" t="s">
        <v>84</v>
      </c>
      <c r="D21" s="8"/>
      <c r="E21" s="60">
        <v>15774200</v>
      </c>
      <c r="F21" s="10"/>
      <c r="G21" s="8"/>
      <c r="H21" s="60">
        <v>9850034</v>
      </c>
      <c r="I21" s="10"/>
      <c r="J21" s="8"/>
      <c r="K21" s="9">
        <f>+E21-H21</f>
        <v>5924166</v>
      </c>
      <c r="L21" s="10"/>
    </row>
    <row r="22" spans="1:12" ht="21" customHeight="1">
      <c r="A22" s="5"/>
      <c r="B22" s="80" t="s">
        <v>27</v>
      </c>
      <c r="C22" s="81"/>
      <c r="D22" s="8" t="s">
        <v>7</v>
      </c>
      <c r="E22" s="9">
        <f>SUM(E23:E28)</f>
        <v>41952323</v>
      </c>
      <c r="F22" s="10" t="s">
        <v>28</v>
      </c>
      <c r="G22" s="8" t="s">
        <v>29</v>
      </c>
      <c r="H22" s="9">
        <f>SUM(H23:H28)</f>
        <v>42625035</v>
      </c>
      <c r="I22" s="10" t="s">
        <v>28</v>
      </c>
      <c r="J22" s="8" t="s">
        <v>29</v>
      </c>
      <c r="K22" s="9">
        <f>SUM(K23:K27)</f>
        <v>-250037</v>
      </c>
      <c r="L22" s="10" t="s">
        <v>2</v>
      </c>
    </row>
    <row r="23" spans="1:12" ht="21" customHeight="1">
      <c r="A23" s="5"/>
      <c r="B23" s="12"/>
      <c r="C23" s="13" t="s">
        <v>4</v>
      </c>
      <c r="D23" s="14"/>
      <c r="E23" s="15">
        <v>226192</v>
      </c>
      <c r="F23" s="16"/>
      <c r="G23" s="14"/>
      <c r="H23" s="15">
        <v>226192</v>
      </c>
      <c r="I23" s="16"/>
      <c r="J23" s="14"/>
      <c r="K23" s="9">
        <f t="shared" si="0"/>
        <v>0</v>
      </c>
      <c r="L23" s="16"/>
    </row>
    <row r="24" spans="1:12" ht="21" customHeight="1">
      <c r="A24" s="5"/>
      <c r="B24" s="12"/>
      <c r="C24" s="17" t="s">
        <v>30</v>
      </c>
      <c r="D24" s="14"/>
      <c r="E24" s="15">
        <v>40000000</v>
      </c>
      <c r="F24" s="16"/>
      <c r="G24" s="14"/>
      <c r="H24" s="15">
        <v>40000000</v>
      </c>
      <c r="I24" s="16"/>
      <c r="J24" s="14"/>
      <c r="K24" s="9">
        <f t="shared" si="0"/>
        <v>0</v>
      </c>
      <c r="L24" s="16"/>
    </row>
    <row r="25" spans="1:12" ht="21" customHeight="1">
      <c r="A25" s="5"/>
      <c r="B25" s="12"/>
      <c r="C25" s="18" t="s">
        <v>31</v>
      </c>
      <c r="D25" s="14"/>
      <c r="E25" s="63">
        <v>566756</v>
      </c>
      <c r="F25" s="16"/>
      <c r="G25" s="14"/>
      <c r="H25" s="54">
        <v>566352</v>
      </c>
      <c r="I25" s="16"/>
      <c r="J25" s="14"/>
      <c r="K25" s="64">
        <f>+E25-H25</f>
        <v>404</v>
      </c>
      <c r="L25" s="16"/>
    </row>
    <row r="26" spans="1:12" ht="21" customHeight="1">
      <c r="A26" s="5"/>
      <c r="B26" s="12"/>
      <c r="C26" s="17" t="s">
        <v>67</v>
      </c>
      <c r="D26" s="14"/>
      <c r="E26" s="54">
        <v>646800</v>
      </c>
      <c r="F26" s="16"/>
      <c r="G26" s="14"/>
      <c r="H26" s="54">
        <v>897241</v>
      </c>
      <c r="I26" s="16"/>
      <c r="J26" s="14"/>
      <c r="K26" s="9">
        <f>+E26-H26</f>
        <v>-250441</v>
      </c>
      <c r="L26" s="16"/>
    </row>
    <row r="27" spans="1:12" ht="21" customHeight="1">
      <c r="A27" s="5"/>
      <c r="B27" s="12"/>
      <c r="C27" s="18" t="s">
        <v>68</v>
      </c>
      <c r="D27" s="14"/>
      <c r="E27" s="54">
        <v>89900</v>
      </c>
      <c r="F27" s="16"/>
      <c r="G27" s="14"/>
      <c r="H27" s="54">
        <v>89900</v>
      </c>
      <c r="I27" s="16"/>
      <c r="J27" s="14"/>
      <c r="K27" s="9">
        <f t="shared" si="0"/>
        <v>0</v>
      </c>
      <c r="L27" s="16"/>
    </row>
    <row r="28" spans="1:12" ht="21" customHeight="1">
      <c r="A28" s="5"/>
      <c r="B28" s="12"/>
      <c r="C28" s="61" t="s">
        <v>85</v>
      </c>
      <c r="D28" s="59"/>
      <c r="E28" s="60">
        <v>422675</v>
      </c>
      <c r="F28" s="10"/>
      <c r="G28" s="8"/>
      <c r="H28" s="60">
        <v>845350</v>
      </c>
      <c r="I28" s="10"/>
      <c r="J28" s="8"/>
      <c r="K28" s="9">
        <f t="shared" si="0"/>
        <v>-422675</v>
      </c>
      <c r="L28" s="10"/>
    </row>
    <row r="29" spans="1:12" ht="21" customHeight="1">
      <c r="A29" s="82" t="s">
        <v>32</v>
      </c>
      <c r="B29" s="80"/>
      <c r="C29" s="81"/>
      <c r="D29" s="8" t="s">
        <v>33</v>
      </c>
      <c r="E29" s="9">
        <f>SUM(E30:E35)</f>
        <v>304531023</v>
      </c>
      <c r="F29" s="10" t="s">
        <v>6</v>
      </c>
      <c r="G29" s="8" t="s">
        <v>5</v>
      </c>
      <c r="H29" s="9">
        <f>SUM(H30:H35)</f>
        <v>329424191</v>
      </c>
      <c r="I29" s="10"/>
      <c r="J29" s="8" t="s">
        <v>34</v>
      </c>
      <c r="K29" s="9">
        <f>SUM(E29-H29)</f>
        <v>-24893168</v>
      </c>
      <c r="L29" s="10" t="s">
        <v>35</v>
      </c>
    </row>
    <row r="30" spans="1:12" ht="21" customHeight="1">
      <c r="A30" s="5"/>
      <c r="B30" s="12"/>
      <c r="C30" s="13" t="s">
        <v>36</v>
      </c>
      <c r="D30" s="14"/>
      <c r="E30" s="55">
        <v>272267736</v>
      </c>
      <c r="F30" s="16"/>
      <c r="G30" s="14"/>
      <c r="H30" s="55">
        <v>281007692</v>
      </c>
      <c r="I30" s="16"/>
      <c r="J30" s="14"/>
      <c r="K30" s="9">
        <f>+E30-H30</f>
        <v>-8739956</v>
      </c>
      <c r="L30" s="16"/>
    </row>
    <row r="31" spans="1:12" ht="21" customHeight="1">
      <c r="A31" s="5"/>
      <c r="B31" s="11" t="s">
        <v>37</v>
      </c>
      <c r="C31" s="13" t="s">
        <v>38</v>
      </c>
      <c r="D31" s="14"/>
      <c r="E31" s="54">
        <v>15647</v>
      </c>
      <c r="F31" s="16"/>
      <c r="G31" s="14"/>
      <c r="H31" s="15">
        <v>18152</v>
      </c>
      <c r="I31" s="16"/>
      <c r="J31" s="14"/>
      <c r="K31" s="9">
        <f>SUM(E31-H31)</f>
        <v>-2505</v>
      </c>
      <c r="L31" s="16"/>
    </row>
    <row r="32" spans="1:12" ht="21" customHeight="1">
      <c r="A32" s="5"/>
      <c r="B32" s="12"/>
      <c r="C32" s="57" t="s">
        <v>39</v>
      </c>
      <c r="D32" s="58"/>
      <c r="E32" s="54">
        <v>7826366</v>
      </c>
      <c r="F32" s="16"/>
      <c r="G32" s="14"/>
      <c r="H32" s="54">
        <v>20530875</v>
      </c>
      <c r="I32" s="16"/>
      <c r="J32" s="14"/>
      <c r="K32" s="9">
        <f>+E32-H32</f>
        <v>-12704509</v>
      </c>
      <c r="L32" s="16"/>
    </row>
    <row r="33" spans="1:12" ht="21" customHeight="1">
      <c r="A33" s="5"/>
      <c r="B33" s="12"/>
      <c r="C33" s="57" t="s">
        <v>69</v>
      </c>
      <c r="D33" s="58"/>
      <c r="E33" s="55">
        <v>1558419</v>
      </c>
      <c r="F33" s="16"/>
      <c r="G33" s="14"/>
      <c r="H33" s="55">
        <v>1806257</v>
      </c>
      <c r="I33" s="16"/>
      <c r="J33" s="14"/>
      <c r="K33" s="9">
        <f>SUM(E33-H33)</f>
        <v>-247838</v>
      </c>
      <c r="L33" s="16"/>
    </row>
    <row r="34" spans="1:12" ht="21" customHeight="1">
      <c r="A34" s="5"/>
      <c r="B34" s="12"/>
      <c r="C34" s="57" t="s">
        <v>40</v>
      </c>
      <c r="D34" s="58"/>
      <c r="E34" s="63">
        <v>21773855</v>
      </c>
      <c r="F34" s="65"/>
      <c r="G34" s="66"/>
      <c r="H34" s="63">
        <v>24179015</v>
      </c>
      <c r="I34" s="65"/>
      <c r="J34" s="66"/>
      <c r="K34" s="64">
        <f>+E34-H34</f>
        <v>-2405160</v>
      </c>
      <c r="L34" s="16"/>
    </row>
    <row r="35" spans="1:12" ht="21" customHeight="1">
      <c r="A35" s="5"/>
      <c r="B35" s="12"/>
      <c r="C35" s="57" t="s">
        <v>83</v>
      </c>
      <c r="D35" s="59"/>
      <c r="E35" s="64">
        <v>1089000</v>
      </c>
      <c r="F35" s="67"/>
      <c r="G35" s="68"/>
      <c r="H35" s="64">
        <v>1882200</v>
      </c>
      <c r="I35" s="67"/>
      <c r="J35" s="68"/>
      <c r="K35" s="64">
        <f>+E35-H35</f>
        <v>-793200</v>
      </c>
      <c r="L35" s="10"/>
    </row>
    <row r="36" spans="1:12" ht="21" customHeight="1">
      <c r="A36" s="83" t="s">
        <v>41</v>
      </c>
      <c r="B36" s="84"/>
      <c r="C36" s="85"/>
      <c r="D36" s="8" t="s">
        <v>42</v>
      </c>
      <c r="E36" s="64">
        <f>SUM(E7+E29)</f>
        <v>1821260861</v>
      </c>
      <c r="F36" s="67" t="s">
        <v>43</v>
      </c>
      <c r="G36" s="68" t="s">
        <v>44</v>
      </c>
      <c r="H36" s="64">
        <f>SUM(H7+H29)</f>
        <v>1849540696</v>
      </c>
      <c r="I36" s="67" t="s">
        <v>43</v>
      </c>
      <c r="J36" s="68" t="s">
        <v>44</v>
      </c>
      <c r="K36" s="64">
        <f>SUM(E36-H36)</f>
        <v>-28279835</v>
      </c>
      <c r="L36" s="10" t="s">
        <v>46</v>
      </c>
    </row>
  </sheetData>
  <mergeCells count="13">
    <mergeCell ref="B8:C8"/>
    <mergeCell ref="B22:C22"/>
    <mergeCell ref="A29:C29"/>
    <mergeCell ref="A36:C36"/>
    <mergeCell ref="B17:C17"/>
    <mergeCell ref="A18:C18"/>
    <mergeCell ref="A1:L1"/>
    <mergeCell ref="A3:L3"/>
    <mergeCell ref="A5:L5"/>
    <mergeCell ref="A6:C6"/>
    <mergeCell ref="D6:F6"/>
    <mergeCell ref="G6:I6"/>
    <mergeCell ref="J6:L6"/>
  </mergeCells>
  <phoneticPr fontId="2"/>
  <pageMargins left="0.74803149606299213" right="0.74803149606299213" top="0.98425196850393704" bottom="0.98425196850393704" header="0.51181102362204722" footer="0.51181102362204722"/>
  <pageSetup paperSize="9" scale="95" firstPageNumber="10" orientation="portrait" useFirstPageNumber="1" verticalDpi="300" r:id="rId1"/>
  <headerFooter alignWithMargins="0">
    <oddFooter>&amp;C9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topLeftCell="A10" zoomScaleNormal="100" zoomScaleSheetLayoutView="100" workbookViewId="0">
      <selection activeCell="E12" sqref="E12"/>
    </sheetView>
  </sheetViews>
  <sheetFormatPr defaultRowHeight="13.5"/>
  <cols>
    <col min="1" max="2" width="2.625" style="1" customWidth="1"/>
    <col min="3" max="3" width="20.625" style="1" customWidth="1"/>
    <col min="4" max="4" width="2.5" style="1" bestFit="1" customWidth="1"/>
    <col min="5" max="5" width="17.5" style="3" customWidth="1"/>
    <col min="6" max="7" width="2.5" style="1" bestFit="1" customWidth="1"/>
    <col min="8" max="8" width="16.625" style="3" customWidth="1"/>
    <col min="9" max="10" width="2.5" style="1" bestFit="1" customWidth="1"/>
    <col min="11" max="11" width="16.625" style="3" customWidth="1"/>
    <col min="12" max="12" width="2.5" style="1" bestFit="1" customWidth="1"/>
    <col min="13" max="16" width="9" style="1"/>
    <col min="17" max="17" width="11.625" style="1" bestFit="1" customWidth="1"/>
    <col min="18" max="16384" width="9" style="1"/>
  </cols>
  <sheetData>
    <row r="1" spans="1:12">
      <c r="K1" s="4" t="s">
        <v>3</v>
      </c>
    </row>
    <row r="2" spans="1:12" ht="21" customHeight="1">
      <c r="A2" s="75" t="s">
        <v>47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1:12" ht="21" customHeight="1">
      <c r="A3" s="78" t="s">
        <v>0</v>
      </c>
      <c r="B3" s="78"/>
      <c r="C3" s="78"/>
      <c r="D3" s="79" t="s">
        <v>10</v>
      </c>
      <c r="E3" s="79"/>
      <c r="F3" s="79"/>
      <c r="G3" s="79" t="s">
        <v>11</v>
      </c>
      <c r="H3" s="79"/>
      <c r="I3" s="79"/>
      <c r="J3" s="79" t="s">
        <v>12</v>
      </c>
      <c r="K3" s="79"/>
      <c r="L3" s="79"/>
    </row>
    <row r="4" spans="1:12" ht="21" customHeight="1">
      <c r="A4" s="5" t="s">
        <v>48</v>
      </c>
      <c r="B4" s="6"/>
      <c r="C4" s="7"/>
      <c r="D4" s="8" t="s">
        <v>1</v>
      </c>
      <c r="E4" s="9">
        <f>SUM(E5:E6)</f>
        <v>29167500</v>
      </c>
      <c r="F4" s="10" t="s">
        <v>19</v>
      </c>
      <c r="G4" s="8" t="s">
        <v>20</v>
      </c>
      <c r="H4" s="9">
        <f>SUM(H5:H6)</f>
        <v>34717500</v>
      </c>
      <c r="I4" s="10" t="s">
        <v>2</v>
      </c>
      <c r="J4" s="8" t="s">
        <v>1</v>
      </c>
      <c r="K4" s="9">
        <f>SUM(K5:K6)</f>
        <v>-5550000</v>
      </c>
      <c r="L4" s="10" t="s">
        <v>2</v>
      </c>
    </row>
    <row r="5" spans="1:12" ht="21" customHeight="1">
      <c r="A5" s="5"/>
      <c r="B5" s="12"/>
      <c r="C5" s="13" t="s">
        <v>49</v>
      </c>
      <c r="D5" s="14"/>
      <c r="E5" s="15">
        <v>27750000</v>
      </c>
      <c r="F5" s="16"/>
      <c r="G5" s="14"/>
      <c r="H5" s="15">
        <v>33300000</v>
      </c>
      <c r="I5" s="16"/>
      <c r="J5" s="14"/>
      <c r="K5" s="9">
        <f t="shared" ref="K5:K10" si="0">+E5-H5</f>
        <v>-5550000</v>
      </c>
      <c r="L5" s="16"/>
    </row>
    <row r="6" spans="1:12" ht="21" customHeight="1">
      <c r="A6" s="5"/>
      <c r="B6" s="12"/>
      <c r="C6" s="13" t="s">
        <v>50</v>
      </c>
      <c r="D6" s="14"/>
      <c r="E6" s="15">
        <v>1417500</v>
      </c>
      <c r="F6" s="16"/>
      <c r="G6" s="14"/>
      <c r="H6" s="15">
        <v>1417500</v>
      </c>
      <c r="I6" s="16"/>
      <c r="J6" s="14"/>
      <c r="K6" s="9">
        <f t="shared" si="0"/>
        <v>0</v>
      </c>
      <c r="L6" s="16"/>
    </row>
    <row r="7" spans="1:12" ht="21" customHeight="1">
      <c r="A7" s="82" t="s">
        <v>51</v>
      </c>
      <c r="B7" s="80"/>
      <c r="C7" s="81"/>
      <c r="D7" s="8" t="s">
        <v>33</v>
      </c>
      <c r="E7" s="9">
        <f>SUM(E8:E11)</f>
        <v>29963520</v>
      </c>
      <c r="F7" s="10" t="s">
        <v>6</v>
      </c>
      <c r="G7" s="8" t="s">
        <v>5</v>
      </c>
      <c r="H7" s="9">
        <f>SUM(H8:H11)</f>
        <v>51125204</v>
      </c>
      <c r="I7" s="10" t="s">
        <v>52</v>
      </c>
      <c r="J7" s="8" t="s">
        <v>53</v>
      </c>
      <c r="K7" s="9">
        <f t="shared" si="0"/>
        <v>-21161684</v>
      </c>
      <c r="L7" s="10" t="s">
        <v>54</v>
      </c>
    </row>
    <row r="8" spans="1:12" ht="21" customHeight="1">
      <c r="A8" s="5"/>
      <c r="B8" s="12"/>
      <c r="C8" s="13" t="s">
        <v>55</v>
      </c>
      <c r="D8" s="14"/>
      <c r="E8" s="15">
        <v>5550000</v>
      </c>
      <c r="F8" s="16"/>
      <c r="G8" s="14"/>
      <c r="H8" s="15">
        <v>13880000</v>
      </c>
      <c r="I8" s="16"/>
      <c r="J8" s="14"/>
      <c r="K8" s="9">
        <f t="shared" si="0"/>
        <v>-8330000</v>
      </c>
      <c r="L8" s="16"/>
    </row>
    <row r="9" spans="1:12" ht="21" customHeight="1">
      <c r="A9" s="5"/>
      <c r="B9" s="12"/>
      <c r="C9" s="57" t="s">
        <v>56</v>
      </c>
      <c r="D9" s="58"/>
      <c r="E9" s="55">
        <v>13649548</v>
      </c>
      <c r="F9" s="16"/>
      <c r="G9" s="14"/>
      <c r="H9" s="55">
        <v>23556209</v>
      </c>
      <c r="I9" s="16"/>
      <c r="J9" s="14"/>
      <c r="K9" s="9">
        <f t="shared" si="0"/>
        <v>-9906661</v>
      </c>
      <c r="L9" s="16"/>
    </row>
    <row r="10" spans="1:12" ht="21" customHeight="1">
      <c r="A10" s="5"/>
      <c r="B10" s="12"/>
      <c r="C10" s="57" t="s">
        <v>57</v>
      </c>
      <c r="D10" s="58"/>
      <c r="E10" s="55">
        <v>6765000</v>
      </c>
      <c r="F10" s="16"/>
      <c r="G10" s="14"/>
      <c r="H10" s="55">
        <v>8580000</v>
      </c>
      <c r="I10" s="16"/>
      <c r="J10" s="14"/>
      <c r="K10" s="9">
        <f t="shared" si="0"/>
        <v>-1815000</v>
      </c>
      <c r="L10" s="16"/>
    </row>
    <row r="11" spans="1:12" ht="21" customHeight="1">
      <c r="A11" s="5"/>
      <c r="B11" s="12"/>
      <c r="C11" s="57" t="s">
        <v>58</v>
      </c>
      <c r="D11" s="59"/>
      <c r="E11" s="69">
        <v>3998972</v>
      </c>
      <c r="F11" s="67"/>
      <c r="G11" s="68"/>
      <c r="H11" s="69">
        <v>5108995</v>
      </c>
      <c r="I11" s="67"/>
      <c r="J11" s="68"/>
      <c r="K11" s="64">
        <f>SUM(E11-H11)</f>
        <v>-1110023</v>
      </c>
      <c r="L11" s="10"/>
    </row>
    <row r="12" spans="1:12" ht="21" customHeight="1" thickBot="1">
      <c r="A12" s="100" t="s">
        <v>59</v>
      </c>
      <c r="B12" s="101"/>
      <c r="C12" s="102"/>
      <c r="D12" s="19" t="s">
        <v>82</v>
      </c>
      <c r="E12" s="20">
        <f>SUM(E4,E7)</f>
        <v>59131020</v>
      </c>
      <c r="F12" s="21" t="s">
        <v>60</v>
      </c>
      <c r="G12" s="19" t="s">
        <v>42</v>
      </c>
      <c r="H12" s="20">
        <f>SUM(H4,H7)</f>
        <v>85842704</v>
      </c>
      <c r="I12" s="21" t="s">
        <v>60</v>
      </c>
      <c r="J12" s="19" t="s">
        <v>42</v>
      </c>
      <c r="K12" s="20">
        <f>SUM(K4,K7)</f>
        <v>-26711684</v>
      </c>
      <c r="L12" s="21" t="s">
        <v>61</v>
      </c>
    </row>
    <row r="13" spans="1:12" ht="21" customHeight="1" thickTop="1">
      <c r="A13" s="91" t="s">
        <v>71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2" ht="21" customHeight="1">
      <c r="A14" s="78" t="s">
        <v>0</v>
      </c>
      <c r="B14" s="78"/>
      <c r="C14" s="78"/>
      <c r="D14" s="79" t="s">
        <v>10</v>
      </c>
      <c r="E14" s="79"/>
      <c r="F14" s="79"/>
      <c r="G14" s="79" t="s">
        <v>11</v>
      </c>
      <c r="H14" s="79"/>
      <c r="I14" s="79"/>
      <c r="J14" s="79" t="s">
        <v>12</v>
      </c>
      <c r="K14" s="79"/>
      <c r="L14" s="79"/>
    </row>
    <row r="15" spans="1:12" ht="21" customHeight="1">
      <c r="A15" s="82" t="s">
        <v>72</v>
      </c>
      <c r="B15" s="80"/>
      <c r="C15" s="81"/>
      <c r="D15" s="14" t="s">
        <v>1</v>
      </c>
      <c r="E15" s="15">
        <f>SUM(E16:E18)</f>
        <v>2811678347</v>
      </c>
      <c r="F15" s="16" t="s">
        <v>2</v>
      </c>
      <c r="G15" s="14" t="s">
        <v>1</v>
      </c>
      <c r="H15" s="15">
        <f>SUM(H16:H18)</f>
        <v>2751810767</v>
      </c>
      <c r="I15" s="16" t="s">
        <v>2</v>
      </c>
      <c r="J15" s="14" t="s">
        <v>1</v>
      </c>
      <c r="K15" s="15">
        <f>SUM(K16)</f>
        <v>59867580</v>
      </c>
      <c r="L15" s="16" t="s">
        <v>2</v>
      </c>
    </row>
    <row r="16" spans="1:12" ht="21" customHeight="1">
      <c r="A16" s="29"/>
      <c r="B16" s="30"/>
      <c r="C16" s="28" t="s">
        <v>62</v>
      </c>
      <c r="D16" s="8"/>
      <c r="E16" s="60">
        <v>2749398347</v>
      </c>
      <c r="F16" s="10"/>
      <c r="G16" s="8"/>
      <c r="H16" s="60">
        <v>2689530767</v>
      </c>
      <c r="I16" s="10"/>
      <c r="J16" s="8"/>
      <c r="K16" s="9">
        <f>+E16-H16</f>
        <v>59867580</v>
      </c>
      <c r="L16" s="10"/>
    </row>
    <row r="17" spans="1:12" ht="21" customHeight="1">
      <c r="A17" s="5"/>
      <c r="B17" s="12"/>
      <c r="C17" s="13" t="s">
        <v>63</v>
      </c>
      <c r="D17" s="14"/>
      <c r="E17" s="15">
        <v>22280000</v>
      </c>
      <c r="F17" s="16"/>
      <c r="G17" s="14"/>
      <c r="H17" s="15">
        <v>22280000</v>
      </c>
      <c r="I17" s="16"/>
      <c r="J17" s="14"/>
      <c r="K17" s="15">
        <f>SUM(E17-H17)</f>
        <v>0</v>
      </c>
      <c r="L17" s="16"/>
    </row>
    <row r="18" spans="1:12" ht="21" customHeight="1">
      <c r="A18" s="5"/>
      <c r="B18" s="12"/>
      <c r="C18" s="13" t="s">
        <v>64</v>
      </c>
      <c r="D18" s="14"/>
      <c r="E18" s="15">
        <v>40000000</v>
      </c>
      <c r="F18" s="16"/>
      <c r="G18" s="14"/>
      <c r="H18" s="15">
        <v>40000000</v>
      </c>
      <c r="I18" s="16"/>
      <c r="J18" s="14"/>
      <c r="K18" s="15">
        <f>+E18-H18</f>
        <v>0</v>
      </c>
      <c r="L18" s="16"/>
    </row>
    <row r="19" spans="1:12" ht="21" customHeight="1">
      <c r="A19" s="82" t="s">
        <v>73</v>
      </c>
      <c r="B19" s="80"/>
      <c r="C19" s="81"/>
      <c r="D19" s="14" t="s">
        <v>1</v>
      </c>
      <c r="E19" s="45">
        <f>SUM(E20)</f>
        <v>-1049548506</v>
      </c>
      <c r="F19" s="46" t="s">
        <v>2</v>
      </c>
      <c r="G19" s="47" t="s">
        <v>1</v>
      </c>
      <c r="H19" s="45">
        <f>SUM(H20)</f>
        <v>-988112775</v>
      </c>
      <c r="I19" s="46" t="s">
        <v>2</v>
      </c>
      <c r="J19" s="47" t="s">
        <v>1</v>
      </c>
      <c r="K19" s="45">
        <f>SUM(E19-H19)</f>
        <v>-61435731</v>
      </c>
      <c r="L19" s="46" t="s">
        <v>2</v>
      </c>
    </row>
    <row r="20" spans="1:12" ht="21" customHeight="1">
      <c r="A20" s="34"/>
      <c r="B20" s="35"/>
      <c r="C20" s="36" t="s">
        <v>74</v>
      </c>
      <c r="D20" s="37"/>
      <c r="E20" s="56">
        <f>SUM(資産の部!E36-E12-E15)</f>
        <v>-1049548506</v>
      </c>
      <c r="F20" s="48"/>
      <c r="G20" s="49"/>
      <c r="H20" s="56">
        <f>SUM(資産の部!H36-H12-H15)</f>
        <v>-988112775</v>
      </c>
      <c r="I20" s="48"/>
      <c r="J20" s="49"/>
      <c r="K20" s="56">
        <f>E20-H20</f>
        <v>-61435731</v>
      </c>
      <c r="L20" s="48"/>
    </row>
    <row r="21" spans="1:12" ht="21" customHeight="1" thickBot="1">
      <c r="A21" s="97" t="s">
        <v>75</v>
      </c>
      <c r="B21" s="98"/>
      <c r="C21" s="99"/>
      <c r="D21" s="22" t="s">
        <v>1</v>
      </c>
      <c r="E21" s="50">
        <f>E15+E19</f>
        <v>1762129841</v>
      </c>
      <c r="F21" s="51" t="s">
        <v>2</v>
      </c>
      <c r="G21" s="52" t="s">
        <v>1</v>
      </c>
      <c r="H21" s="50">
        <f>H15+H19</f>
        <v>1763697992</v>
      </c>
      <c r="I21" s="51" t="s">
        <v>2</v>
      </c>
      <c r="J21" s="52" t="s">
        <v>1</v>
      </c>
      <c r="K21" s="50">
        <f>SUM(K15,K19)</f>
        <v>-1568151</v>
      </c>
      <c r="L21" s="51" t="s">
        <v>2</v>
      </c>
    </row>
    <row r="22" spans="1:12" ht="21" customHeight="1" thickTop="1" thickBot="1">
      <c r="A22" s="94" t="s">
        <v>76</v>
      </c>
      <c r="B22" s="95"/>
      <c r="C22" s="96"/>
      <c r="D22" s="38" t="s">
        <v>65</v>
      </c>
      <c r="E22" s="70">
        <f>E12+E21</f>
        <v>1821260861</v>
      </c>
      <c r="F22" s="71" t="s">
        <v>45</v>
      </c>
      <c r="G22" s="72" t="s">
        <v>66</v>
      </c>
      <c r="H22" s="70">
        <f>H12+H21</f>
        <v>1849540696</v>
      </c>
      <c r="I22" s="71" t="s">
        <v>45</v>
      </c>
      <c r="J22" s="72" t="s">
        <v>66</v>
      </c>
      <c r="K22" s="70">
        <f>SUM(K12,K21)</f>
        <v>-28279835</v>
      </c>
      <c r="L22" s="53" t="s">
        <v>45</v>
      </c>
    </row>
    <row r="23" spans="1:12" ht="21" customHeight="1" thickTop="1">
      <c r="A23" s="39"/>
      <c r="B23" s="31"/>
      <c r="C23" s="31"/>
      <c r="D23" s="32"/>
      <c r="E23" s="33"/>
      <c r="F23" s="32"/>
      <c r="G23" s="32"/>
      <c r="H23" s="33"/>
      <c r="I23" s="32"/>
      <c r="J23" s="32"/>
      <c r="K23" s="33"/>
      <c r="L23" s="32"/>
    </row>
    <row r="24" spans="1:12" ht="21" customHeight="1">
      <c r="A24" s="31"/>
      <c r="B24" s="31"/>
      <c r="C24" s="31"/>
      <c r="D24" s="32"/>
      <c r="E24" s="33"/>
      <c r="F24" s="32"/>
      <c r="G24" s="32"/>
      <c r="H24" s="33"/>
      <c r="I24" s="32"/>
      <c r="J24" s="32"/>
      <c r="K24" s="33"/>
      <c r="L24" s="32"/>
    </row>
    <row r="25" spans="1:12" ht="21" customHeight="1">
      <c r="A25" s="31"/>
      <c r="B25" s="31"/>
      <c r="C25" s="31"/>
      <c r="D25" s="32"/>
      <c r="E25" s="33"/>
      <c r="F25" s="32"/>
      <c r="G25" s="32"/>
      <c r="H25" s="33"/>
      <c r="I25" s="32"/>
      <c r="J25" s="32"/>
      <c r="K25" s="33"/>
      <c r="L25" s="32"/>
    </row>
    <row r="26" spans="1:12" ht="21" customHeight="1">
      <c r="A26" s="31"/>
      <c r="B26" s="31"/>
      <c r="C26" s="31"/>
      <c r="D26" s="32"/>
      <c r="E26" s="33"/>
      <c r="F26" s="32"/>
      <c r="G26" s="32"/>
      <c r="H26" s="33"/>
      <c r="I26" s="32"/>
      <c r="J26" s="32"/>
      <c r="K26" s="33"/>
      <c r="L26" s="32"/>
    </row>
    <row r="27" spans="1:12" ht="21" customHeight="1">
      <c r="A27" s="31"/>
      <c r="B27" s="31"/>
      <c r="C27" s="31"/>
      <c r="D27" s="32"/>
      <c r="E27" s="33"/>
      <c r="F27" s="32"/>
      <c r="G27" s="32"/>
      <c r="H27" s="33"/>
      <c r="I27" s="32"/>
      <c r="J27" s="32"/>
      <c r="K27" s="33"/>
      <c r="L27" s="32"/>
    </row>
    <row r="28" spans="1:12" ht="21" customHeight="1">
      <c r="A28" s="31"/>
      <c r="B28" s="31"/>
      <c r="C28" s="31"/>
      <c r="D28" s="32"/>
      <c r="E28" s="33"/>
      <c r="F28" s="32"/>
      <c r="G28" s="32"/>
      <c r="H28" s="33"/>
      <c r="I28" s="32"/>
      <c r="J28" s="32"/>
      <c r="K28" s="33"/>
      <c r="L28" s="32"/>
    </row>
    <row r="29" spans="1:12" ht="21" customHeight="1">
      <c r="A29" s="31"/>
      <c r="B29" s="31"/>
      <c r="C29" s="31"/>
      <c r="D29" s="32"/>
      <c r="E29" s="33"/>
      <c r="F29" s="32"/>
      <c r="G29" s="32"/>
      <c r="H29" s="33"/>
      <c r="I29" s="32"/>
      <c r="J29" s="32"/>
      <c r="K29" s="33"/>
      <c r="L29" s="32"/>
    </row>
    <row r="30" spans="1:12" ht="21" customHeight="1">
      <c r="A30" s="31"/>
      <c r="B30" s="31"/>
      <c r="C30" s="31"/>
      <c r="D30" s="32"/>
      <c r="E30" s="33"/>
      <c r="F30" s="32"/>
      <c r="G30" s="32"/>
      <c r="H30" s="33"/>
      <c r="I30" s="32"/>
      <c r="J30" s="32"/>
      <c r="K30" s="33"/>
      <c r="L30" s="32"/>
    </row>
    <row r="31" spans="1:12">
      <c r="A31" s="32"/>
    </row>
    <row r="32" spans="1:12" ht="14.25" customHeight="1">
      <c r="A32" s="32"/>
    </row>
    <row r="33" spans="1:14" customFormat="1">
      <c r="A33" s="40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4" customFormat="1">
      <c r="A34" s="40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1"/>
      <c r="M34" s="1"/>
      <c r="N34" s="1"/>
    </row>
    <row r="35" spans="1:14" customFormat="1">
      <c r="A35" s="40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1"/>
      <c r="M35" s="1"/>
      <c r="N35" s="1"/>
    </row>
    <row r="36" spans="1:14" customFormat="1">
      <c r="A36" s="40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1"/>
      <c r="M36" s="1"/>
      <c r="N36" s="1"/>
    </row>
    <row r="37" spans="1:14" customFormat="1">
      <c r="A37" s="40"/>
      <c r="B37" s="23"/>
      <c r="C37" s="23"/>
      <c r="D37" s="23"/>
      <c r="E37" s="25"/>
      <c r="F37" s="25"/>
      <c r="G37" s="25"/>
      <c r="H37" s="25"/>
      <c r="I37" s="25"/>
      <c r="J37" s="25"/>
      <c r="K37" s="25"/>
      <c r="L37" s="1"/>
      <c r="M37" s="1"/>
      <c r="N37" s="1"/>
    </row>
    <row r="38" spans="1:14" customFormat="1">
      <c r="A38" s="4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1"/>
      <c r="M38" s="1"/>
      <c r="N38" s="1"/>
    </row>
    <row r="39" spans="1:14" customForma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1"/>
      <c r="M39" s="1"/>
      <c r="N39" s="1"/>
    </row>
    <row r="40" spans="1:14" customForma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1"/>
      <c r="M40" s="1"/>
      <c r="N40" s="1"/>
    </row>
    <row r="41" spans="1:14" customForma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"/>
      <c r="M41" s="1"/>
      <c r="N41" s="1"/>
    </row>
    <row r="42" spans="1:14" customForma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1"/>
      <c r="M42" s="1"/>
      <c r="N42" s="1"/>
    </row>
    <row r="43" spans="1:14" customForma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1"/>
      <c r="M43" s="1"/>
      <c r="N43" s="1"/>
    </row>
    <row r="44" spans="1:14" customFormat="1">
      <c r="A44" s="23"/>
      <c r="B44" s="23"/>
      <c r="C44" s="23"/>
      <c r="D44" s="23"/>
      <c r="E44" s="23"/>
      <c r="F44" s="26"/>
      <c r="G44" s="23"/>
      <c r="H44" s="23"/>
      <c r="I44" s="23"/>
      <c r="J44" s="23"/>
      <c r="K44" s="23"/>
      <c r="L44" s="1"/>
      <c r="M44" s="1"/>
      <c r="N44" s="1"/>
    </row>
    <row r="45" spans="1:14" customFormat="1">
      <c r="A45" s="23"/>
      <c r="B45" s="23"/>
      <c r="C45" s="23"/>
      <c r="D45" s="23"/>
      <c r="E45" s="23"/>
      <c r="F45" s="26"/>
      <c r="G45" s="23"/>
      <c r="H45" s="23"/>
      <c r="I45" s="23"/>
      <c r="J45" s="23"/>
      <c r="K45" s="23"/>
      <c r="L45" s="1"/>
      <c r="M45" s="1"/>
      <c r="N45" s="1"/>
    </row>
    <row r="46" spans="1:14" customForma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1"/>
      <c r="M46" s="1"/>
      <c r="N46" s="1"/>
    </row>
    <row r="47" spans="1:14" customForma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1"/>
      <c r="M47" s="1"/>
      <c r="N47" s="1"/>
    </row>
    <row r="48" spans="1:14" customFormat="1">
      <c r="A48" s="23"/>
      <c r="B48" s="23"/>
      <c r="C48" s="23"/>
      <c r="D48" s="23"/>
      <c r="E48" s="23"/>
      <c r="F48" s="26"/>
      <c r="G48" s="23"/>
      <c r="H48" s="23"/>
      <c r="I48" s="23"/>
      <c r="J48" s="23"/>
      <c r="K48" s="23"/>
      <c r="L48" s="1"/>
      <c r="M48" s="1"/>
      <c r="N48" s="1"/>
    </row>
    <row r="49" spans="1:14" customFormat="1">
      <c r="A49" s="23"/>
      <c r="B49" s="23"/>
      <c r="C49" s="23"/>
      <c r="D49" s="23"/>
      <c r="E49" s="27"/>
      <c r="F49" s="23"/>
      <c r="G49" s="23"/>
      <c r="H49" s="27"/>
      <c r="I49" s="23"/>
      <c r="J49" s="23"/>
      <c r="K49" s="27"/>
      <c r="L49" s="1"/>
      <c r="M49" s="1"/>
      <c r="N49" s="1"/>
    </row>
    <row r="50" spans="1:14" customFormat="1">
      <c r="A50" s="23"/>
      <c r="B50" s="23"/>
      <c r="C50" s="23"/>
      <c r="D50" s="23"/>
      <c r="E50" s="27"/>
      <c r="F50" s="23"/>
      <c r="G50" s="23"/>
      <c r="H50" s="27"/>
      <c r="I50" s="23"/>
      <c r="J50" s="23"/>
      <c r="K50" s="27"/>
      <c r="L50" s="1"/>
      <c r="M50" s="1"/>
      <c r="N50" s="1"/>
    </row>
    <row r="51" spans="1:14" customFormat="1">
      <c r="A51" s="23"/>
      <c r="B51" s="23"/>
      <c r="C51" s="23"/>
      <c r="D51" s="23"/>
      <c r="E51" s="27"/>
      <c r="F51" s="23"/>
      <c r="G51" s="23"/>
      <c r="H51" s="27"/>
      <c r="I51" s="23"/>
      <c r="J51" s="23"/>
      <c r="K51" s="27"/>
      <c r="L51" s="1"/>
      <c r="M51" s="1"/>
      <c r="N51" s="1"/>
    </row>
    <row r="52" spans="1:14">
      <c r="A52" s="23"/>
      <c r="B52" s="23"/>
      <c r="C52" s="23"/>
      <c r="D52" s="23"/>
      <c r="E52" s="27"/>
      <c r="F52" s="23"/>
      <c r="G52" s="23"/>
      <c r="H52" s="27"/>
      <c r="I52" s="23"/>
      <c r="J52" s="23"/>
      <c r="K52" s="27"/>
    </row>
    <row r="53" spans="1:14">
      <c r="A53" s="23"/>
      <c r="B53" s="23"/>
      <c r="C53" s="23"/>
      <c r="D53" s="23"/>
      <c r="E53" s="27"/>
      <c r="F53" s="23"/>
      <c r="G53" s="23"/>
      <c r="H53" s="27"/>
      <c r="I53" s="23"/>
      <c r="J53" s="23"/>
      <c r="K53" s="27"/>
    </row>
    <row r="54" spans="1:14">
      <c r="A54" s="23"/>
      <c r="B54" s="23"/>
      <c r="C54" s="23"/>
      <c r="D54" s="23"/>
      <c r="E54" s="27"/>
      <c r="F54" s="23"/>
      <c r="G54" s="23"/>
      <c r="H54" s="27"/>
      <c r="I54" s="23"/>
      <c r="J54" s="23"/>
      <c r="K54" s="27"/>
    </row>
    <row r="55" spans="1:14">
      <c r="A55" s="23"/>
      <c r="B55" s="23"/>
      <c r="C55" s="23"/>
      <c r="D55" s="23"/>
      <c r="E55" s="27"/>
      <c r="F55" s="23"/>
      <c r="G55" s="23"/>
      <c r="H55" s="27"/>
      <c r="I55" s="23"/>
      <c r="J55" s="23"/>
      <c r="K55" s="27"/>
    </row>
    <row r="56" spans="1:14">
      <c r="A56" s="23"/>
      <c r="B56" s="23"/>
      <c r="C56" s="23"/>
      <c r="D56" s="23"/>
      <c r="E56" s="27"/>
      <c r="F56" s="23"/>
      <c r="G56" s="23"/>
      <c r="H56" s="27"/>
      <c r="I56" s="23"/>
      <c r="J56" s="23"/>
      <c r="K56" s="27"/>
    </row>
    <row r="57" spans="1:14">
      <c r="A57" s="23"/>
      <c r="B57" s="23"/>
      <c r="C57" s="23"/>
      <c r="D57" s="23"/>
      <c r="E57" s="27"/>
      <c r="F57" s="23"/>
      <c r="G57" s="23"/>
      <c r="H57" s="27"/>
      <c r="I57" s="23"/>
      <c r="J57" s="23"/>
      <c r="K57" s="27"/>
    </row>
    <row r="58" spans="1:14">
      <c r="A58" s="23"/>
      <c r="B58" s="23"/>
      <c r="C58" s="23"/>
      <c r="D58" s="23"/>
      <c r="E58" s="27"/>
      <c r="F58" s="23"/>
      <c r="G58" s="23"/>
      <c r="H58" s="27"/>
      <c r="I58" s="23"/>
      <c r="J58" s="23"/>
      <c r="K58" s="27"/>
    </row>
    <row r="59" spans="1:14">
      <c r="A59" s="23"/>
      <c r="B59" s="23"/>
      <c r="C59" s="23"/>
      <c r="D59" s="23"/>
      <c r="E59" s="27"/>
      <c r="F59" s="23"/>
      <c r="G59" s="23"/>
      <c r="H59" s="27"/>
      <c r="I59" s="23"/>
      <c r="J59" s="23"/>
      <c r="K59" s="27"/>
    </row>
    <row r="60" spans="1:14">
      <c r="A60" s="23"/>
      <c r="B60" s="23"/>
      <c r="C60" s="23"/>
      <c r="D60" s="23"/>
      <c r="E60" s="27"/>
      <c r="F60" s="23"/>
      <c r="G60" s="23"/>
      <c r="H60" s="27"/>
      <c r="I60" s="23"/>
      <c r="J60" s="23"/>
      <c r="K60" s="27"/>
    </row>
    <row r="61" spans="1:14">
      <c r="A61" s="23"/>
      <c r="B61" s="23"/>
      <c r="C61" s="23"/>
      <c r="D61" s="23"/>
      <c r="E61" s="27"/>
      <c r="F61" s="23"/>
      <c r="G61" s="23"/>
      <c r="H61" s="27"/>
      <c r="I61" s="23"/>
      <c r="J61" s="23"/>
      <c r="K61" s="27"/>
    </row>
    <row r="62" spans="1:14">
      <c r="A62" s="23"/>
      <c r="B62" s="23"/>
      <c r="C62" s="23"/>
      <c r="D62" s="23"/>
      <c r="E62" s="27"/>
      <c r="F62" s="23"/>
      <c r="G62" s="23"/>
      <c r="H62" s="27"/>
      <c r="I62" s="23"/>
      <c r="J62" s="23"/>
      <c r="K62" s="27"/>
    </row>
    <row r="63" spans="1:14">
      <c r="A63" s="23"/>
      <c r="B63" s="23"/>
      <c r="C63" s="23"/>
      <c r="D63" s="23"/>
      <c r="E63" s="27"/>
      <c r="F63" s="23"/>
      <c r="G63" s="23"/>
      <c r="H63" s="27"/>
      <c r="I63" s="23"/>
      <c r="J63" s="23"/>
      <c r="K63" s="27"/>
    </row>
  </sheetData>
  <mergeCells count="16">
    <mergeCell ref="A12:C12"/>
    <mergeCell ref="A2:L2"/>
    <mergeCell ref="A3:C3"/>
    <mergeCell ref="D3:F3"/>
    <mergeCell ref="G3:I3"/>
    <mergeCell ref="J3:L3"/>
    <mergeCell ref="A7:C7"/>
    <mergeCell ref="A13:L13"/>
    <mergeCell ref="A14:C14"/>
    <mergeCell ref="D14:F14"/>
    <mergeCell ref="G14:I14"/>
    <mergeCell ref="J14:L14"/>
    <mergeCell ref="A22:C22"/>
    <mergeCell ref="A15:C15"/>
    <mergeCell ref="A19:C19"/>
    <mergeCell ref="A21:C21"/>
  </mergeCells>
  <phoneticPr fontId="2"/>
  <printOptions horizontalCentered="1"/>
  <pageMargins left="0.51181102362204722" right="0.43307086614173229" top="0.62992125984251968" bottom="0.98425196850393704" header="0.55118110236220474" footer="0.51181102362204722"/>
  <pageSetup paperSize="9" firstPageNumber="11" orientation="portrait" useFirstPageNumber="1" verticalDpi="300" r:id="rId1"/>
  <headerFooter alignWithMargins="0">
    <oddFooter>&amp;C10</oddFooter>
  </headerFooter>
  <rowBreaks count="1" manualBreakCount="1">
    <brk id="2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資産の部</vt:lpstr>
      <vt:lpstr>負債の部</vt:lpstr>
      <vt:lpstr>Sheet1</vt:lpstr>
      <vt:lpstr>資産の部!Print_Area</vt:lpstr>
      <vt:lpstr>負債の部!Print_Area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北原 政典</cp:lastModifiedBy>
  <cp:lastPrinted>2024-05-21T04:30:23Z</cp:lastPrinted>
  <dcterms:created xsi:type="dcterms:W3CDTF">2004-03-08T12:14:08Z</dcterms:created>
  <dcterms:modified xsi:type="dcterms:W3CDTF">2024-06-28T07:14:13Z</dcterms:modified>
</cp:coreProperties>
</file>